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436A0E67-7317-453F-A42E-79216AC511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E10" i="1"/>
  <c r="G9" i="1"/>
  <c r="G8" i="1"/>
  <c r="B8" i="1"/>
  <c r="E13" i="1" s="1"/>
  <c r="G7" i="1"/>
  <c r="B7" i="1"/>
  <c r="G6" i="1"/>
  <c r="G5" i="1"/>
  <c r="G10" i="1" s="1"/>
  <c r="E12" i="1" s="1"/>
  <c r="E14" i="1" s="1"/>
  <c r="E15" i="1" s="1"/>
</calcChain>
</file>

<file path=xl/sharedStrings.xml><?xml version="1.0" encoding="utf-8"?>
<sst xmlns="http://schemas.openxmlformats.org/spreadsheetml/2006/main" count="33" uniqueCount="33">
  <si>
    <t>分 布 式 电 站  电 量  表</t>
  </si>
  <si>
    <t>分 布 式 电 站  投 资 表（平时段）</t>
  </si>
  <si>
    <r>
      <rPr>
        <b/>
        <sz val="10.5"/>
        <rFont val="宋体"/>
        <charset val="134"/>
      </rPr>
      <t xml:space="preserve">价 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charset val="134"/>
      </rPr>
      <t xml:space="preserve">格 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charset val="134"/>
      </rPr>
      <t xml:space="preserve">明 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charset val="134"/>
      </rPr>
      <t>细</t>
    </r>
  </si>
  <si>
    <t>年发电量计算公式</t>
  </si>
  <si>
    <r>
      <rPr>
        <sz val="10.5"/>
        <rFont val="宋体"/>
        <charset val="134"/>
      </rPr>
      <t>年发电量（</t>
    </r>
    <r>
      <rPr>
        <sz val="10.5"/>
        <rFont val="Times New Roman"/>
        <family val="1"/>
      </rPr>
      <t>kwh</t>
    </r>
    <r>
      <rPr>
        <sz val="10.5"/>
        <rFont val="宋体"/>
        <charset val="134"/>
      </rPr>
      <t>）</t>
    </r>
    <r>
      <rPr>
        <sz val="10.5"/>
        <rFont val="Times New Roman"/>
        <family val="1"/>
      </rPr>
      <t xml:space="preserve">= </t>
    </r>
    <r>
      <rPr>
        <sz val="10.5"/>
        <rFont val="宋体"/>
        <charset val="134"/>
      </rPr>
      <t>太阳能组件功率</t>
    </r>
    <r>
      <rPr>
        <sz val="10.5"/>
        <rFont val="Times New Roman"/>
        <family val="1"/>
      </rPr>
      <t>(kw) x</t>
    </r>
    <r>
      <rPr>
        <sz val="10.5"/>
        <rFont val="宋体"/>
        <charset val="134"/>
      </rPr>
      <t>年有效发电量</t>
    </r>
  </si>
  <si>
    <t>太阳能组件</t>
  </si>
  <si>
    <t>装机量（瓦）</t>
  </si>
  <si>
    <t>组件</t>
  </si>
  <si>
    <t>平均年有效发电量</t>
  </si>
  <si>
    <t>电缆、桥架、支架</t>
  </si>
  <si>
    <t>平均月发电量(度电)</t>
  </si>
  <si>
    <t>逆变器、并网柜</t>
  </si>
  <si>
    <r>
      <rPr>
        <sz val="10.5"/>
        <rFont val="宋体"/>
        <charset val="134"/>
      </rPr>
      <t>平均年发电量</t>
    </r>
    <r>
      <rPr>
        <sz val="10.5"/>
        <rFont val="Times New Roman"/>
        <family val="1"/>
      </rPr>
      <t>(</t>
    </r>
    <r>
      <rPr>
        <sz val="10.5"/>
        <rFont val="宋体"/>
        <charset val="134"/>
      </rPr>
      <t>度电</t>
    </r>
    <r>
      <rPr>
        <sz val="10.5"/>
        <rFont val="Times New Roman"/>
        <family val="1"/>
      </rPr>
      <t>)</t>
    </r>
  </si>
  <si>
    <t>配重块、辅材</t>
  </si>
  <si>
    <t>基准电费</t>
  </si>
  <si>
    <t>峰值电价</t>
  </si>
  <si>
    <t>安装与并网费用</t>
  </si>
  <si>
    <t>平值电价</t>
  </si>
  <si>
    <t>合计</t>
  </si>
  <si>
    <t>电费折扣（百分比）</t>
  </si>
  <si>
    <r>
      <rPr>
        <b/>
        <sz val="10.5"/>
        <rFont val="宋体"/>
        <charset val="134"/>
      </rPr>
      <t xml:space="preserve">收 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charset val="134"/>
      </rPr>
      <t xml:space="preserve">益 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charset val="134"/>
      </rPr>
      <t xml:space="preserve">率 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charset val="134"/>
      </rPr>
      <t xml:space="preserve">测 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charset val="134"/>
      </rPr>
      <t>算</t>
    </r>
  </si>
  <si>
    <t>折扣后电价（度/元）</t>
  </si>
  <si>
    <t>电站投资成本</t>
  </si>
  <si>
    <t>工厂用月电量(度电)</t>
  </si>
  <si>
    <t>电费结算费用（年/元）</t>
  </si>
  <si>
    <t>电站供工厂用电量比例（100%）</t>
  </si>
  <si>
    <t>投资回收期（年）</t>
  </si>
  <si>
    <t>电站上网电量（100%）</t>
  </si>
  <si>
    <t>年化收益率</t>
  </si>
  <si>
    <t>备注：（1）1、7、8、9、12月份电价打折后为0.6937元/度电；（2）电价根据发改委2022年9月份公布的10kv两部制1-10千伏电压等级的电价表为基准进行计算。</t>
  </si>
  <si>
    <t>单价（元）</t>
    <phoneticPr fontId="10" type="noConversion"/>
  </si>
  <si>
    <t>安装、设备容量（w）</t>
    <phoneticPr fontId="10" type="noConversion"/>
  </si>
  <si>
    <t>总价（元）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</si>
</sst>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0_ "/>
    <numFmt numFmtId="179" formatCode="#,##0_ "/>
    <numFmt numFmtId="180" formatCode="#,##0.00_ "/>
    <numFmt numFmtId="181" formatCode="0_ "/>
  </numFmts>
  <fonts count="12" x14ac:knownFonts="1">
    <font>
      <sz val="11"/>
      <color theme="1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  <scheme val="minor"/>
    </font>
    <font>
      <b/>
      <sz val="10.5"/>
      <name val="宋体"/>
      <charset val="134"/>
    </font>
    <font>
      <sz val="10.5"/>
      <name val="宋体"/>
      <charset val="134"/>
    </font>
    <font>
      <sz val="14"/>
      <name val="Times New Roman"/>
      <family val="1"/>
    </font>
    <font>
      <sz val="14"/>
      <name val="宋体"/>
      <charset val="134"/>
    </font>
    <font>
      <b/>
      <sz val="11"/>
      <name val="宋体"/>
      <charset val="134"/>
      <scheme val="minor"/>
    </font>
    <font>
      <b/>
      <sz val="10.5"/>
      <name val="Times New Roman"/>
      <family val="1"/>
    </font>
    <font>
      <sz val="10.5"/>
      <name val="Times New Roman"/>
      <family val="1"/>
    </font>
    <font>
      <sz val="9"/>
      <name val="宋体"/>
      <family val="3"/>
      <charset val="134"/>
      <scheme val="minor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17</xdr:row>
      <xdr:rowOff>193675</xdr:rowOff>
    </xdr:from>
    <xdr:to>
      <xdr:col>6</xdr:col>
      <xdr:colOff>1822450</xdr:colOff>
      <xdr:row>47</xdr:row>
      <xdr:rowOff>14605</xdr:rowOff>
    </xdr:to>
    <xdr:pic>
      <xdr:nvPicPr>
        <xdr:cNvPr id="2" name="图片 1" descr="微信图片_2022101913195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b="50329"/>
        <a:stretch>
          <a:fillRect/>
        </a:stretch>
      </xdr:blipFill>
      <xdr:spPr>
        <a:xfrm>
          <a:off x="9525" y="6807200"/>
          <a:ext cx="11785600" cy="5929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H4" sqref="H4"/>
    </sheetView>
  </sheetViews>
  <sheetFormatPr defaultColWidth="9" defaultRowHeight="13.5" x14ac:dyDescent="0.15"/>
  <cols>
    <col min="1" max="1" width="27.375" customWidth="1"/>
    <col min="2" max="2" width="22.75" customWidth="1"/>
    <col min="3" max="3" width="21.75" customWidth="1"/>
    <col min="4" max="4" width="18" customWidth="1"/>
    <col min="5" max="5" width="14.875" customWidth="1"/>
    <col min="6" max="7" width="26.125" customWidth="1"/>
  </cols>
  <sheetData>
    <row r="1" spans="1:8" ht="40.5" customHeight="1" x14ac:dyDescent="0.15">
      <c r="A1" s="7" t="s">
        <v>0</v>
      </c>
      <c r="B1" s="7"/>
      <c r="C1" s="7"/>
      <c r="D1" s="7" t="s">
        <v>1</v>
      </c>
      <c r="E1" s="7"/>
      <c r="F1" s="7"/>
      <c r="G1" s="7"/>
      <c r="H1" s="1"/>
    </row>
    <row r="2" spans="1:8" ht="24.75" customHeight="1" x14ac:dyDescent="0.15">
      <c r="A2" s="7"/>
      <c r="B2" s="7"/>
      <c r="C2" s="7"/>
      <c r="D2" s="7"/>
      <c r="E2" s="7"/>
      <c r="F2" s="7"/>
      <c r="G2" s="7"/>
      <c r="H2" s="1"/>
    </row>
    <row r="3" spans="1:8" ht="36" customHeight="1" x14ac:dyDescent="0.15">
      <c r="A3" s="7"/>
      <c r="B3" s="7"/>
      <c r="C3" s="7"/>
      <c r="D3" s="5" t="s">
        <v>2</v>
      </c>
      <c r="E3" s="5"/>
      <c r="F3" s="5"/>
      <c r="G3" s="5"/>
      <c r="H3" s="1"/>
    </row>
    <row r="4" spans="1:8" ht="41.25" customHeight="1" x14ac:dyDescent="0.15">
      <c r="A4" s="2" t="s">
        <v>3</v>
      </c>
      <c r="B4" s="8" t="s">
        <v>4</v>
      </c>
      <c r="C4" s="8"/>
      <c r="D4" s="2" t="s">
        <v>5</v>
      </c>
      <c r="E4" s="19" t="s">
        <v>30</v>
      </c>
      <c r="F4" s="19" t="s">
        <v>31</v>
      </c>
      <c r="G4" s="19" t="s">
        <v>32</v>
      </c>
      <c r="H4" s="1"/>
    </row>
    <row r="5" spans="1:8" ht="27" customHeight="1" x14ac:dyDescent="0.15">
      <c r="A5" s="2" t="s">
        <v>6</v>
      </c>
      <c r="B5" s="9">
        <v>63765</v>
      </c>
      <c r="C5" s="9"/>
      <c r="D5" s="2" t="s">
        <v>7</v>
      </c>
      <c r="E5" s="3">
        <v>1.69</v>
      </c>
      <c r="F5" s="4">
        <v>63765</v>
      </c>
      <c r="G5" s="10">
        <f t="shared" ref="G5:G9" si="0">E5*F5</f>
        <v>107762.84999999999</v>
      </c>
      <c r="H5" s="1"/>
    </row>
    <row r="6" spans="1:8" ht="27" customHeight="1" x14ac:dyDescent="0.15">
      <c r="A6" s="2" t="s">
        <v>8</v>
      </c>
      <c r="B6" s="11">
        <v>1.25</v>
      </c>
      <c r="C6" s="11"/>
      <c r="D6" s="2" t="s">
        <v>9</v>
      </c>
      <c r="E6" s="3">
        <v>0.25</v>
      </c>
      <c r="F6" s="4">
        <v>63765</v>
      </c>
      <c r="G6" s="10">
        <f t="shared" si="0"/>
        <v>15941.25</v>
      </c>
      <c r="H6" s="1"/>
    </row>
    <row r="7" spans="1:8" ht="27" customHeight="1" x14ac:dyDescent="0.15">
      <c r="A7" s="2" t="s">
        <v>10</v>
      </c>
      <c r="B7" s="12">
        <f>B8/12</f>
        <v>6642.1875</v>
      </c>
      <c r="C7" s="12"/>
      <c r="D7" s="2" t="s">
        <v>11</v>
      </c>
      <c r="E7" s="3">
        <v>0.26</v>
      </c>
      <c r="F7" s="4">
        <v>60000</v>
      </c>
      <c r="G7" s="10">
        <f t="shared" si="0"/>
        <v>15600</v>
      </c>
      <c r="H7" s="1"/>
    </row>
    <row r="8" spans="1:8" ht="27.75" customHeight="1" x14ac:dyDescent="0.15">
      <c r="A8" s="2" t="s">
        <v>12</v>
      </c>
      <c r="B8" s="13">
        <f>B5*B6</f>
        <v>79706.25</v>
      </c>
      <c r="C8" s="13"/>
      <c r="D8" s="2" t="s">
        <v>13</v>
      </c>
      <c r="E8" s="3">
        <v>0.12</v>
      </c>
      <c r="F8" s="4">
        <v>63765</v>
      </c>
      <c r="G8" s="10">
        <f t="shared" si="0"/>
        <v>7651.7999999999993</v>
      </c>
      <c r="H8" s="1"/>
    </row>
    <row r="9" spans="1:8" ht="27.75" customHeight="1" x14ac:dyDescent="0.15">
      <c r="A9" s="14" t="s">
        <v>14</v>
      </c>
      <c r="B9" s="2" t="s">
        <v>15</v>
      </c>
      <c r="C9" s="10">
        <v>1.1821999999999999</v>
      </c>
      <c r="D9" s="2" t="s">
        <v>16</v>
      </c>
      <c r="E9" s="3">
        <v>0.12</v>
      </c>
      <c r="F9" s="4">
        <v>63765</v>
      </c>
      <c r="G9" s="10">
        <f t="shared" si="0"/>
        <v>7651.7999999999993</v>
      </c>
      <c r="H9" s="1"/>
    </row>
    <row r="10" spans="1:8" ht="27.75" customHeight="1" x14ac:dyDescent="0.15">
      <c r="A10" s="14"/>
      <c r="B10" s="2" t="s">
        <v>17</v>
      </c>
      <c r="C10" s="4">
        <v>0.66390000000000005</v>
      </c>
      <c r="D10" s="2" t="s">
        <v>18</v>
      </c>
      <c r="E10" s="3">
        <f>SUM(E5:E9)</f>
        <v>2.4400000000000004</v>
      </c>
      <c r="F10" s="4"/>
      <c r="G10" s="10">
        <f>SUM(G5:G9)</f>
        <v>154607.69999999995</v>
      </c>
      <c r="H10" s="1"/>
    </row>
    <row r="11" spans="1:8" ht="27.75" customHeight="1" x14ac:dyDescent="0.15">
      <c r="A11" s="2" t="s">
        <v>19</v>
      </c>
      <c r="B11" s="15">
        <v>0.75</v>
      </c>
      <c r="C11" s="15"/>
      <c r="D11" s="5" t="s">
        <v>20</v>
      </c>
      <c r="E11" s="5"/>
      <c r="F11" s="5"/>
      <c r="G11" s="5"/>
      <c r="H11" s="1"/>
    </row>
    <row r="12" spans="1:8" ht="27.75" customHeight="1" x14ac:dyDescent="0.15">
      <c r="A12" s="2" t="s">
        <v>21</v>
      </c>
      <c r="B12" s="15">
        <f>(C9+C10)/2*B11</f>
        <v>0.69228749999999994</v>
      </c>
      <c r="C12" s="15"/>
      <c r="D12" s="2" t="s">
        <v>22</v>
      </c>
      <c r="E12" s="15">
        <f>G10</f>
        <v>154607.69999999995</v>
      </c>
      <c r="F12" s="15"/>
      <c r="G12" s="15"/>
      <c r="H12" s="1"/>
    </row>
    <row r="13" spans="1:8" ht="30.95" customHeight="1" x14ac:dyDescent="0.15">
      <c r="A13" s="2" t="s">
        <v>23</v>
      </c>
      <c r="B13" s="13">
        <v>6377</v>
      </c>
      <c r="C13" s="13"/>
      <c r="D13" s="2" t="s">
        <v>24</v>
      </c>
      <c r="E13" s="11">
        <f>B8*B12*0.85+B8*0.15*0.3844</f>
        <v>51498.556839843746</v>
      </c>
      <c r="F13" s="11"/>
      <c r="G13" s="11"/>
      <c r="H13" s="1"/>
    </row>
    <row r="14" spans="1:8" ht="30" customHeight="1" x14ac:dyDescent="0.15">
      <c r="A14" s="2" t="s">
        <v>25</v>
      </c>
      <c r="B14" s="16">
        <v>0.9</v>
      </c>
      <c r="C14" s="13"/>
      <c r="D14" s="2" t="s">
        <v>26</v>
      </c>
      <c r="E14" s="17">
        <f>E12/E13</f>
        <v>3.0021753906777837</v>
      </c>
      <c r="F14" s="17"/>
      <c r="G14" s="17"/>
      <c r="H14" s="1"/>
    </row>
    <row r="15" spans="1:8" ht="33" customHeight="1" x14ac:dyDescent="0.15">
      <c r="A15" s="2" t="s">
        <v>27</v>
      </c>
      <c r="B15" s="16">
        <v>0.1</v>
      </c>
      <c r="C15" s="13"/>
      <c r="D15" s="2" t="s">
        <v>28</v>
      </c>
      <c r="E15" s="18">
        <f>1/E14</f>
        <v>0.33309179840230313</v>
      </c>
      <c r="F15" s="18"/>
      <c r="G15" s="18"/>
      <c r="H15" s="1"/>
    </row>
    <row r="16" spans="1:8" ht="48" customHeight="1" x14ac:dyDescent="0.15">
      <c r="A16" s="6" t="s">
        <v>29</v>
      </c>
      <c r="B16" s="6"/>
      <c r="C16" s="6"/>
      <c r="D16" s="6"/>
      <c r="E16" s="6"/>
      <c r="F16" s="6"/>
      <c r="G16" s="6"/>
      <c r="H16" s="1"/>
    </row>
    <row r="17" customFormat="1" ht="16.5" customHeight="1" x14ac:dyDescent="0.15"/>
    <row r="18" ht="21.95" customHeight="1" x14ac:dyDescent="0.15"/>
    <row r="19" customFormat="1" ht="15" customHeight="1" x14ac:dyDescent="0.15"/>
    <row r="20" customFormat="1" ht="15" customHeight="1" x14ac:dyDescent="0.15"/>
    <row r="21" customFormat="1" ht="15" customHeight="1" x14ac:dyDescent="0.15"/>
    <row r="22" customFormat="1" ht="15" customHeight="1" x14ac:dyDescent="0.15"/>
    <row r="23" customFormat="1" ht="27" customHeight="1" x14ac:dyDescent="0.15"/>
    <row r="24" customFormat="1" ht="15" customHeight="1" x14ac:dyDescent="0.15"/>
    <row r="25" customFormat="1" ht="16.5" customHeight="1" x14ac:dyDescent="0.15"/>
    <row r="26" customFormat="1" ht="16.5" customHeight="1" x14ac:dyDescent="0.15"/>
    <row r="27" customFormat="1" ht="27" customHeight="1" x14ac:dyDescent="0.15"/>
    <row r="28" customFormat="1" ht="27" customHeight="1" x14ac:dyDescent="0.15"/>
    <row r="29" customFormat="1" ht="27" customHeight="1" x14ac:dyDescent="0.15"/>
  </sheetData>
  <mergeCells count="20">
    <mergeCell ref="A16:G16"/>
    <mergeCell ref="A9:A10"/>
    <mergeCell ref="A1:C3"/>
    <mergeCell ref="D1:G2"/>
    <mergeCell ref="B13:C13"/>
    <mergeCell ref="E13:G13"/>
    <mergeCell ref="B14:C14"/>
    <mergeCell ref="E14:G14"/>
    <mergeCell ref="B15:C15"/>
    <mergeCell ref="E15:G15"/>
    <mergeCell ref="B8:C8"/>
    <mergeCell ref="B11:C11"/>
    <mergeCell ref="D11:G11"/>
    <mergeCell ref="B12:C12"/>
    <mergeCell ref="E12:G12"/>
    <mergeCell ref="D3:G3"/>
    <mergeCell ref="B4:C4"/>
    <mergeCell ref="B5:C5"/>
    <mergeCell ref="B6:C6"/>
    <mergeCell ref="B7:C7"/>
  </mergeCells>
  <phoneticPr fontId="1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11465</dc:creator>
  <cp:lastModifiedBy>Administrator</cp:lastModifiedBy>
  <dcterms:created xsi:type="dcterms:W3CDTF">2022-10-19T05:24:00Z</dcterms:created>
  <dcterms:modified xsi:type="dcterms:W3CDTF">2023-03-21T07:24:40Z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AB02A4FBDDD146DB93A1FC691C536D0A</vt:lpwstr>
  </property>
  <property fmtid="{D5CDD505-2E9C-101B-9397-08002B2CF9AE}" pid="3" name="KSOProductBuildVer">
    <vt:lpwstr>2052-11.1.0.12980</vt:lpwstr>
  </property>
</Properties>
</file>