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805"/>
  </bookViews>
  <sheets>
    <sheet name="前期投资收益核算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<sst xmlns="http://schemas.openxmlformats.org/spreadsheetml/2006/main" count="59" uniqueCount="52">
  <si>
    <t>光伏项目前期投资收益核算</t>
  </si>
  <si>
    <t>子项名称</t>
  </si>
  <si>
    <t>基础可变数据</t>
  </si>
  <si>
    <t>备注</t>
  </si>
  <si>
    <t>利润表</t>
  </si>
  <si>
    <t>合资公司组建</t>
  </si>
  <si>
    <t>合资公司C注册资金（万元）</t>
  </si>
  <si>
    <t>A与B成立合资公司C</t>
  </si>
  <si>
    <t>A前期总收入</t>
  </si>
  <si>
    <t>A股份占比</t>
  </si>
  <si>
    <t>A全额实缴</t>
  </si>
  <si>
    <t>A前期总投入</t>
  </si>
  <si>
    <t>B股份占比</t>
  </si>
  <si>
    <t>干股，不注资</t>
  </si>
  <si>
    <t>A前期净收入</t>
  </si>
  <si>
    <t>项目公司组建</t>
  </si>
  <si>
    <t>E注册资金（万元）</t>
  </si>
  <si>
    <t>C与项目投资人D成立项目公司</t>
  </si>
  <si>
    <t>B前期总收入</t>
  </si>
  <si>
    <t>C股份占比</t>
  </si>
  <si>
    <t>前期资金用途和支出由C全权处理</t>
  </si>
  <si>
    <t>B前期总投入</t>
  </si>
  <si>
    <t>D股份占比</t>
  </si>
  <si>
    <t>B前期净收入</t>
  </si>
  <si>
    <t>A投资收益率</t>
  </si>
  <si>
    <t>项目前期主要支出</t>
  </si>
  <si>
    <t>组建主体公司支出（万元）</t>
  </si>
  <si>
    <t>支出时间节点：5月份</t>
  </si>
  <si>
    <t>方案可行性</t>
  </si>
  <si>
    <t>判定可行条件为：A投资收益率≥50%</t>
  </si>
  <si>
    <t>锁定土地支出（万元）</t>
  </si>
  <si>
    <t>支出时间节点：6月份</t>
  </si>
  <si>
    <t>获取建设指标支出（万元）</t>
  </si>
  <si>
    <t>支出时间节点：8月份</t>
  </si>
  <si>
    <t>获得项目开工令支出（万元）</t>
  </si>
  <si>
    <t>支出时间节点：9月份</t>
  </si>
  <si>
    <t>项目基础数据</t>
  </si>
  <si>
    <t>光伏电站占地面积（亩）</t>
  </si>
  <si>
    <t>光伏电站每亩装机容量（kWp)</t>
  </si>
  <si>
    <t>总装机容量（MWp)</t>
  </si>
  <si>
    <t>D支付首笔信息服务费（0.25元/W）</t>
  </si>
  <si>
    <t>首次支付50%</t>
  </si>
  <si>
    <t>C首次收入（万元）</t>
  </si>
  <si>
    <t>收入时间节点：8月份</t>
  </si>
  <si>
    <t>A首次收入（万元）</t>
  </si>
  <si>
    <t>股权首次变更</t>
  </si>
  <si>
    <t>项目前期二次收入</t>
  </si>
  <si>
    <t>D支付第二笔信息服务费（0.25元/W）</t>
  </si>
  <si>
    <t>支付剩余50%</t>
  </si>
  <si>
    <t>C二次收入（万元）</t>
  </si>
  <si>
    <t>收入时间节点：9月份</t>
  </si>
  <si>
    <t>撤资时间节点：9月份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</si>
</sst>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zoomScale="49" zoomScaleNormal="49" workbookViewId="0">
      <selection activeCell="E14" sqref="E14"/>
    </sheetView>
  </sheetViews>
  <sheetFormatPr defaultColWidth="9" defaultRowHeight="14.1" outlineLevelCol="6"/>
  <cols>
    <col min="1" max="1" width="9" style="2"/>
    <col min="2" max="2" width="33.1171171171171" customWidth="1"/>
    <col min="3" max="3" width="9.72072072072072" style="3" customWidth="1"/>
    <col min="4" max="4" width="22.4684684684685" customWidth="1"/>
    <col min="5" max="5" width="22.4684684684685" style="3" customWidth="1"/>
    <col min="6" max="6" width="15.7477477477477" style="3" customWidth="1"/>
    <col min="7" max="7" width="23.1621621621622" customWidth="1"/>
  </cols>
  <sheetData>
    <row r="1" ht="26.1" spans="1:7">
      <c r="A1" s="4" t="s">
        <v>0</v>
      </c>
      <c r="B1" s="4"/>
      <c r="C1" s="4"/>
      <c r="D1" s="4"/>
      <c r="E1" s="4"/>
      <c r="F1" s="4"/>
      <c r="G1" s="4"/>
    </row>
    <row r="2" s="1" customFormat="1" ht="35" customHeight="1" spans="1:7">
      <c r="A2" s="5" t="s">
        <v>1</v>
      </c>
      <c r="B2" s="6" t="s">
        <v>2</v>
      </c>
      <c r="C2" s="6"/>
      <c r="D2" s="6" t="s">
        <v>3</v>
      </c>
      <c r="E2" s="6" t="s">
        <v>4</v>
      </c>
      <c r="F2" s="6"/>
      <c r="G2" s="6" t="s">
        <v>3</v>
      </c>
    </row>
    <row r="3" ht="35" customHeight="1" spans="1:7">
      <c r="A3" s="7" t="s">
        <v>5</v>
      </c>
      <c r="B3" s="8" t="s">
        <v>6</v>
      </c>
      <c r="C3" s="7">
        <v>200</v>
      </c>
      <c r="D3" s="8" t="s">
        <v>7</v>
      </c>
      <c r="E3" s="7" t="s">
        <v>8</v>
      </c>
      <c r="F3" s="9">
        <f>C19+C24</f>
        <v>1522.8</v>
      </c>
      <c r="G3" s="8"/>
    </row>
    <row r="4" ht="35" customHeight="1" spans="1:7">
      <c r="A4" s="7"/>
      <c r="B4" s="8" t="s">
        <v>9</v>
      </c>
      <c r="C4" s="10">
        <v>0.4</v>
      </c>
      <c r="D4" s="8" t="s">
        <v>10</v>
      </c>
      <c r="E4" s="7" t="s">
        <v>11</v>
      </c>
      <c r="F4" s="9">
        <f>C10+C11+C12+C13</f>
        <v>650</v>
      </c>
      <c r="G4" s="8"/>
    </row>
    <row r="5" ht="35" customHeight="1" spans="1:7">
      <c r="A5" s="7"/>
      <c r="B5" s="8" t="s">
        <v>12</v>
      </c>
      <c r="C5" s="10">
        <v>0.6</v>
      </c>
      <c r="D5" s="8" t="s">
        <v>13</v>
      </c>
      <c r="E5" s="7" t="s">
        <v>14</v>
      </c>
      <c r="F5" s="7">
        <f>F3-F4</f>
        <v>872.8</v>
      </c>
      <c r="G5" s="8"/>
    </row>
    <row r="6" ht="35" customHeight="1" spans="1:7">
      <c r="A6" s="7" t="s">
        <v>15</v>
      </c>
      <c r="B6" s="8" t="s">
        <v>16</v>
      </c>
      <c r="C6" s="11">
        <v>500</v>
      </c>
      <c r="D6" s="8" t="s">
        <v>17</v>
      </c>
      <c r="E6" s="7" t="s">
        <v>18</v>
      </c>
      <c r="F6" s="7">
        <f>C18+C23-F3</f>
        <v>2284.2</v>
      </c>
      <c r="G6" s="8"/>
    </row>
    <row r="7" ht="35" customHeight="1" spans="1:7">
      <c r="A7" s="7"/>
      <c r="B7" s="8" t="s">
        <v>19</v>
      </c>
      <c r="C7" s="10">
        <v>0.9</v>
      </c>
      <c r="D7" s="8" t="s">
        <v>20</v>
      </c>
      <c r="E7" s="7" t="s">
        <v>21</v>
      </c>
      <c r="F7" s="7">
        <v>0</v>
      </c>
      <c r="G7" s="8"/>
    </row>
    <row r="8" ht="35" customHeight="1" spans="1:7">
      <c r="A8" s="7"/>
      <c r="B8" s="8" t="s">
        <v>22</v>
      </c>
      <c r="C8" s="10">
        <v>0.1</v>
      </c>
      <c r="D8" s="8"/>
      <c r="E8" s="7" t="s">
        <v>23</v>
      </c>
      <c r="F8" s="7">
        <f>F6-F7</f>
        <v>2284.2</v>
      </c>
      <c r="G8" s="8"/>
    </row>
    <row r="9" ht="35" customHeight="1" spans="1:7">
      <c r="A9" s="7"/>
      <c r="B9" s="8"/>
      <c r="C9" s="7"/>
      <c r="D9" s="8"/>
      <c r="E9" s="7" t="s">
        <v>24</v>
      </c>
      <c r="F9" s="12">
        <f>F5/F3</f>
        <v>0.573154714998687</v>
      </c>
      <c r="G9" s="8"/>
    </row>
    <row r="10" ht="35" customHeight="1" spans="1:7">
      <c r="A10" s="7" t="s">
        <v>25</v>
      </c>
      <c r="B10" s="8" t="s">
        <v>26</v>
      </c>
      <c r="C10" s="7">
        <v>20</v>
      </c>
      <c r="D10" s="8" t="s">
        <v>27</v>
      </c>
      <c r="E10" s="13" t="s">
        <v>28</v>
      </c>
      <c r="F10" s="13" t="str">
        <f>IF(F9&gt;=50%,"可行","不可行")</f>
        <v>可行</v>
      </c>
      <c r="G10" s="8" t="s">
        <v>29</v>
      </c>
    </row>
    <row r="11" ht="35" customHeight="1" spans="1:7">
      <c r="A11" s="7"/>
      <c r="B11" s="8" t="s">
        <v>30</v>
      </c>
      <c r="C11" s="7">
        <v>30</v>
      </c>
      <c r="D11" s="8" t="s">
        <v>31</v>
      </c>
      <c r="E11" s="14"/>
      <c r="F11" s="15"/>
      <c r="G11" s="16"/>
    </row>
    <row r="12" ht="35" customHeight="1" spans="1:7">
      <c r="A12" s="7"/>
      <c r="B12" s="8" t="s">
        <v>32</v>
      </c>
      <c r="C12" s="7">
        <v>300</v>
      </c>
      <c r="D12" s="8" t="s">
        <v>33</v>
      </c>
      <c r="E12" s="14"/>
      <c r="F12" s="15"/>
      <c r="G12" s="16"/>
    </row>
    <row r="13" ht="35" customHeight="1" spans="1:7">
      <c r="A13" s="7"/>
      <c r="B13" s="8" t="s">
        <v>34</v>
      </c>
      <c r="C13" s="7">
        <v>300</v>
      </c>
      <c r="D13" s="8" t="s">
        <v>35</v>
      </c>
      <c r="E13" s="14"/>
      <c r="F13" s="15"/>
      <c r="G13" s="16"/>
    </row>
    <row r="14" ht="35" customHeight="1" spans="1:7">
      <c r="A14" s="7" t="s">
        <v>36</v>
      </c>
      <c r="B14" s="8" t="s">
        <v>37</v>
      </c>
      <c r="C14" s="7">
        <v>3600</v>
      </c>
      <c r="D14" s="8"/>
      <c r="E14" s="14"/>
      <c r="F14" s="15"/>
      <c r="G14" s="16"/>
    </row>
    <row r="15" ht="35" customHeight="1" spans="1:7">
      <c r="A15" s="7"/>
      <c r="B15" s="8" t="s">
        <v>38</v>
      </c>
      <c r="C15" s="7">
        <v>60</v>
      </c>
      <c r="D15" s="8"/>
      <c r="E15" s="14"/>
      <c r="F15" s="15"/>
      <c r="G15" s="16"/>
    </row>
    <row r="16" ht="35" customHeight="1" spans="1:7">
      <c r="A16" s="7"/>
      <c r="B16" s="8" t="s">
        <v>39</v>
      </c>
      <c r="C16" s="7">
        <f>C15*C14/1000</f>
        <v>216</v>
      </c>
      <c r="D16" s="8"/>
      <c r="E16" s="14"/>
      <c r="F16" s="15"/>
      <c r="G16" s="16"/>
    </row>
    <row r="17" ht="35" customHeight="1" spans="1:7">
      <c r="A17" s="7"/>
      <c r="B17" s="8" t="s">
        <v>40</v>
      </c>
      <c r="C17" s="7">
        <f>C16*1000000*0.25/10000/2</f>
        <v>2700</v>
      </c>
      <c r="D17" s="8" t="s">
        <v>41</v>
      </c>
      <c r="E17" s="14"/>
      <c r="F17" s="15"/>
      <c r="G17" s="16"/>
    </row>
    <row r="18" ht="35" customHeight="1" spans="1:7">
      <c r="A18" s="7"/>
      <c r="B18" s="8" t="s">
        <v>42</v>
      </c>
      <c r="C18" s="7">
        <f>C17*C7</f>
        <v>2430</v>
      </c>
      <c r="D18" s="8" t="s">
        <v>43</v>
      </c>
      <c r="E18" s="14"/>
      <c r="F18" s="15"/>
      <c r="G18" s="16"/>
    </row>
    <row r="19" ht="35" customHeight="1" spans="1:7">
      <c r="A19" s="7"/>
      <c r="B19" s="8" t="s">
        <v>44</v>
      </c>
      <c r="C19" s="7">
        <f>C18*C4</f>
        <v>972</v>
      </c>
      <c r="D19" s="8"/>
      <c r="E19" s="14"/>
      <c r="F19" s="15"/>
      <c r="G19" s="16"/>
    </row>
    <row r="20" ht="35" customHeight="1" spans="1:7">
      <c r="A20" s="7" t="s">
        <v>45</v>
      </c>
      <c r="B20" s="8" t="s">
        <v>19</v>
      </c>
      <c r="C20" s="10">
        <v>0.51</v>
      </c>
      <c r="D20" s="8"/>
      <c r="E20" s="14"/>
      <c r="F20" s="15"/>
      <c r="G20" s="16"/>
    </row>
    <row r="21" ht="35" customHeight="1" spans="1:7">
      <c r="A21" s="7"/>
      <c r="B21" s="8" t="s">
        <v>22</v>
      </c>
      <c r="C21" s="10">
        <v>0.49</v>
      </c>
      <c r="D21" s="8"/>
      <c r="E21" s="14"/>
      <c r="F21" s="15"/>
      <c r="G21" s="16"/>
    </row>
    <row r="22" ht="35" customHeight="1" spans="1:7">
      <c r="A22" s="7" t="s">
        <v>46</v>
      </c>
      <c r="B22" s="8" t="s">
        <v>47</v>
      </c>
      <c r="C22" s="7">
        <f>C16*1000000*0.25/10000/2</f>
        <v>2700</v>
      </c>
      <c r="D22" s="8" t="s">
        <v>48</v>
      </c>
      <c r="E22" s="14"/>
      <c r="F22" s="15"/>
      <c r="G22" s="16"/>
    </row>
    <row r="23" ht="35" customHeight="1" spans="1:7">
      <c r="A23" s="7"/>
      <c r="B23" s="8" t="s">
        <v>49</v>
      </c>
      <c r="C23" s="7">
        <f>C22*C20</f>
        <v>1377</v>
      </c>
      <c r="D23" s="8" t="s">
        <v>50</v>
      </c>
      <c r="E23" s="14"/>
      <c r="F23" s="15"/>
      <c r="G23" s="16"/>
    </row>
    <row r="24" ht="35" customHeight="1" spans="1:7">
      <c r="A24" s="7"/>
      <c r="B24" s="8" t="s">
        <v>44</v>
      </c>
      <c r="C24" s="7">
        <f>C23*C4</f>
        <v>550.8</v>
      </c>
      <c r="D24" s="8"/>
      <c r="E24" s="14"/>
      <c r="F24" s="15"/>
      <c r="G24" s="16"/>
    </row>
    <row r="25" ht="35" customHeight="1" spans="1:7">
      <c r="A25" s="7" t="s">
        <v>45</v>
      </c>
      <c r="B25" s="8" t="s">
        <v>19</v>
      </c>
      <c r="C25" s="10">
        <v>0</v>
      </c>
      <c r="D25" s="8" t="s">
        <v>51</v>
      </c>
      <c r="E25" s="14"/>
      <c r="F25" s="15"/>
      <c r="G25" s="16"/>
    </row>
    <row r="26" ht="35" customHeight="1" spans="1:7">
      <c r="A26" s="7"/>
      <c r="B26" s="8" t="s">
        <v>22</v>
      </c>
      <c r="C26" s="10">
        <v>1</v>
      </c>
      <c r="D26" s="8"/>
      <c r="E26" s="14"/>
      <c r="F26" s="15"/>
      <c r="G26" s="16"/>
    </row>
    <row r="27" spans="2:7">
      <c r="B27" s="2"/>
      <c r="C27" s="17"/>
      <c r="D27" s="2"/>
      <c r="E27" s="17"/>
      <c r="F27" s="17"/>
      <c r="G27" s="2"/>
    </row>
    <row r="28" spans="2:7">
      <c r="B28" s="2"/>
      <c r="C28" s="17"/>
      <c r="D28" s="2"/>
      <c r="E28" s="17"/>
      <c r="F28" s="17"/>
      <c r="G28" s="2"/>
    </row>
    <row r="29" spans="2:7">
      <c r="B29" s="2"/>
      <c r="C29" s="17"/>
      <c r="D29" s="2"/>
      <c r="E29" s="17"/>
      <c r="F29" s="17"/>
      <c r="G29" s="2"/>
    </row>
    <row r="30" spans="2:7">
      <c r="B30" s="2"/>
      <c r="C30" s="17"/>
      <c r="D30" s="2"/>
      <c r="E30" s="17"/>
      <c r="F30" s="17"/>
      <c r="G30" s="2"/>
    </row>
    <row r="31" spans="2:7">
      <c r="B31" s="2"/>
      <c r="C31" s="17"/>
      <c r="D31" s="2"/>
      <c r="E31" s="17"/>
      <c r="F31" s="17"/>
      <c r="G31" s="2"/>
    </row>
  </sheetData>
  <mergeCells count="11">
    <mergeCell ref="A1:G1"/>
    <mergeCell ref="B2:C2"/>
    <mergeCell ref="E2:F2"/>
    <mergeCell ref="A3:A5"/>
    <mergeCell ref="A6:A9"/>
    <mergeCell ref="A10:A13"/>
    <mergeCell ref="A14:A16"/>
    <mergeCell ref="A17:A19"/>
    <mergeCell ref="A20:A21"/>
    <mergeCell ref="A22:A24"/>
    <mergeCell ref="A25:A2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前期投资收益核算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姚伟龙</cp:lastModifiedBy>
  <dcterms:created xsi:type="dcterms:W3CDTF">2023-05-06T00:41:00Z</dcterms:created>
  <dcterms:modified xsi:type="dcterms:W3CDTF">2023-11-07T02:14:36Z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9A2F3D239F1B438FB6C911A0D6F53C3A_12</vt:lpwstr>
  </property>
  <property fmtid="{D5CDD505-2E9C-101B-9397-08002B2CF9AE}" pid="3" name="KSOProductBuildVer">
    <vt:lpwstr>2052-12.1.0.15404</vt:lpwstr>
  </property>
</Properties>
</file>